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15" windowHeight="1164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<sst xmlns="http://schemas.openxmlformats.org/spreadsheetml/2006/main" count="299" uniqueCount="198">
  <si>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</si>
  <si>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</si>
  <si>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</si>
  <si>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</si>
  <si>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</si>
  <si>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</si>
  <si>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</si>
  <si>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</si>
  <si>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</si>
  <si>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>6</t>
  </si>
  <si>
    <t>Код источника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</si>
  <si>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</si>
  <si>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</si>
  <si>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</si>
  <si>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</si>
  <si>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</si>
  <si>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</si>
  <si>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</si>
  <si>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</si>
  <si>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</si>
  <si>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</si>
  <si>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</si>
  <si>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</si>
  <si>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710</t>
  </si>
  <si>
    <t>720</t>
  </si>
  <si>
    <t>Изменение остатков средств</t>
  </si>
  <si>
    <t>х</t>
  </si>
  <si>
    <t>Периодичность:  квартальная, годовая</t>
  </si>
  <si>
    <t>Исполнено</t>
  </si>
  <si>
    <t xml:space="preserve">Дата </t>
  </si>
  <si>
    <t xml:space="preserve">Форма по ОКУД </t>
  </si>
  <si>
    <t xml:space="preserve">по ОКПО </t>
  </si>
  <si>
    <t xml:space="preserve">по ОКЕИ </t>
  </si>
  <si>
    <t xml:space="preserve">Глава по БК </t>
  </si>
  <si>
    <t>по бюджетной</t>
  </si>
  <si>
    <t>классификации</t>
  </si>
  <si>
    <t xml:space="preserve">Утвержденные </t>
  </si>
  <si>
    <t>Код расхода</t>
  </si>
  <si>
    <t>Утвержденные</t>
  </si>
  <si>
    <t>Код дохода</t>
  </si>
  <si>
    <t>увеличение остатков средств, всего</t>
  </si>
  <si>
    <t>уменьшение остатков средств, всего</t>
  </si>
  <si>
    <t>Наименование финансового органа</t>
  </si>
  <si>
    <t>Наименование публично-правового образования</t>
  </si>
  <si>
    <t>620</t>
  </si>
  <si>
    <t>ОТЧЕТ  ОБ  ИСПОЛНЕНИИ БЮДЖЕТА</t>
  </si>
  <si>
    <t>0503117</t>
  </si>
  <si>
    <t>1. Доходы бюджета</t>
  </si>
  <si>
    <t>бюджетные</t>
  </si>
  <si>
    <t>Доходы бюджета - всего</t>
  </si>
  <si>
    <t>Форма 0503117  с.3</t>
  </si>
  <si>
    <t>3. Источники финансирования дефицита бюджета</t>
  </si>
  <si>
    <t>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</si>
  <si>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</si>
  <si>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</si>
  <si>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</si>
  <si>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 2. Расходы бюджета</t>
  </si>
  <si>
    <t>Форма 0503117  с.2</t>
  </si>
  <si>
    <t>Расходы бюджета - всего</t>
  </si>
  <si>
    <t>Результат исполнения бюджета (дефицит / профицит)</t>
  </si>
  <si>
    <t xml:space="preserve">по ОКТМО </t>
  </si>
  <si>
    <t>Заработная плата</t>
  </si>
  <si>
    <t>65001024090201121211</t>
  </si>
  <si>
    <t>Начисления на выплаты по оплате труда</t>
  </si>
  <si>
    <t>65001024090201121213</t>
  </si>
  <si>
    <t>65001044090204121211</t>
  </si>
  <si>
    <t>65001044090204121213</t>
  </si>
  <si>
    <t>Прочие выплаты</t>
  </si>
  <si>
    <t>65001044090204122212</t>
  </si>
  <si>
    <t>Транспортные услуги</t>
  </si>
  <si>
    <t>65001044090204122222</t>
  </si>
  <si>
    <t>Прочие работы, услуги</t>
  </si>
  <si>
    <t>65001044090204122226</t>
  </si>
  <si>
    <t>Услуги связи</t>
  </si>
  <si>
    <t>65001044090204244221</t>
  </si>
  <si>
    <t>65001044090204244226</t>
  </si>
  <si>
    <t>Прочие расходы</t>
  </si>
  <si>
    <t>65001044090204244290</t>
  </si>
  <si>
    <t>Увеличение стоимости материальных запасов</t>
  </si>
  <si>
    <t>65001044090204244340</t>
  </si>
  <si>
    <t>65001044090204852290</t>
  </si>
  <si>
    <t>65001114090705870290</t>
  </si>
  <si>
    <t>65001134090092244226</t>
  </si>
  <si>
    <t>65001134090092244290</t>
  </si>
  <si>
    <t>Увеличение стоимости основных средств</t>
  </si>
  <si>
    <t>65001134090092244310</t>
  </si>
  <si>
    <t>65001134090092244340</t>
  </si>
  <si>
    <t>65001134090240122212</t>
  </si>
  <si>
    <t>Коммунальные услуги</t>
  </si>
  <si>
    <t>65001134090240244223</t>
  </si>
  <si>
    <t>Работы, услуги по содержанию имущества</t>
  </si>
  <si>
    <t>65001134090240244225</t>
  </si>
  <si>
    <t>65001134090240244226</t>
  </si>
  <si>
    <t>65001134090240244340</t>
  </si>
  <si>
    <t>65001134090240852290</t>
  </si>
  <si>
    <t>65002034090118121211</t>
  </si>
  <si>
    <t>65002034090118121213</t>
  </si>
  <si>
    <t>65002034090118244222</t>
  </si>
  <si>
    <t>65002034095118121211</t>
  </si>
  <si>
    <t>65002034095118121213</t>
  </si>
  <si>
    <t>65003044095930121211</t>
  </si>
  <si>
    <t>65003044095930121213</t>
  </si>
  <si>
    <t>65003044095930244340</t>
  </si>
  <si>
    <t>65003094092801244225</t>
  </si>
  <si>
    <t>65003094092801244226</t>
  </si>
  <si>
    <t>65003094092801244340</t>
  </si>
  <si>
    <t>65003144091412244226</t>
  </si>
  <si>
    <t>65003144095412244226</t>
  </si>
  <si>
    <t>65004094092441244225</t>
  </si>
  <si>
    <t>65004094092441244226</t>
  </si>
  <si>
    <t>65004104090240244221</t>
  </si>
  <si>
    <t>65004104090240244225</t>
  </si>
  <si>
    <t>65004104090240244226</t>
  </si>
  <si>
    <t>65004104090240244310</t>
  </si>
  <si>
    <t>65004104090240244340</t>
  </si>
  <si>
    <t>65005034092711244223</t>
  </si>
  <si>
    <t>65005034092711244225</t>
  </si>
  <si>
    <t>65005034092711244226</t>
  </si>
  <si>
    <t>65005034092714244225</t>
  </si>
  <si>
    <t>65005034092714244310</t>
  </si>
  <si>
    <t>65007074092101244222</t>
  </si>
  <si>
    <t>65007074092101244290</t>
  </si>
  <si>
    <t>65007074092101244310</t>
  </si>
  <si>
    <t>65007074092101244340</t>
  </si>
  <si>
    <t>Безвозмездные перечисления государственным и муниципальным организациям</t>
  </si>
  <si>
    <t>65008014090059611241</t>
  </si>
  <si>
    <t>65008014090059612241</t>
  </si>
  <si>
    <t>Пенсии, пособия, выплачиваемые организациями сектора государственного управления</t>
  </si>
  <si>
    <t>65010014093491313263</t>
  </si>
  <si>
    <t>65010034093514313262</t>
  </si>
  <si>
    <t>65011014090059111211</t>
  </si>
  <si>
    <t>65011014090059111213</t>
  </si>
  <si>
    <t>65011014090059112212</t>
  </si>
  <si>
    <t>65011014090059112226</t>
  </si>
  <si>
    <t>65011014090059244221</t>
  </si>
  <si>
    <t>65011014090059244222</t>
  </si>
  <si>
    <t>65011014090059244223</t>
  </si>
  <si>
    <t>65011014090059244225</t>
  </si>
  <si>
    <t>65011014090059244226</t>
  </si>
  <si>
    <t>65011014090059244290</t>
  </si>
  <si>
    <t>65011014090059244310</t>
  </si>
  <si>
    <t>65011014090059244340</t>
  </si>
  <si>
    <t>65011014090059852290</t>
  </si>
  <si>
    <t>Перечисления другим бюджетам бюджетной системы Российской Федерации</t>
  </si>
  <si>
    <t>65014034094300540251</t>
  </si>
  <si>
    <t>Пособия по социальной помощи населению</t>
  </si>
  <si>
    <t>65003094092800244340</t>
  </si>
  <si>
    <t>на  1 января 2015г.</t>
  </si>
  <si>
    <t>01.01.2015</t>
  </si>
  <si>
    <t>79555066</t>
  </si>
  <si>
    <t>650</t>
  </si>
  <si>
    <t>71826416</t>
  </si>
  <si>
    <t>МО сп Локосово</t>
  </si>
  <si>
    <t>Бюджет МО сп Локосово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</si>
  <si>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</si>
  <si>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</si>
  <si>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07011105013100000120</t>
  </si>
  <si>
    <t>07011406013100000430</t>
  </si>
  <si>
    <t>18210102020010000110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</si>
  <si>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</si>
  <si>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</si>
  <si>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</si>
  <si>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</si>
  <si>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</si>
  <si>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</si>
  <si>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</si>
  <si>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</si>
  <si>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</si>
  <si>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18210606023100000110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</si>
  <si>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</si>
  <si>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65010804020010000110</t>
  </si>
  <si>
    <t>Прочие доходы от компенсации затрат бюджетов поселений</t>
  </si>
  <si>
    <t>65011302995100000130</t>
  </si>
  <si>
    <t>Дотации бюджетам на выравнивание бюджетной обеспеченности</t>
  </si>
  <si>
    <t>65020201001100000151</t>
  </si>
  <si>
    <t>Дотации бюджетам поселений на поддержку мер по обеспечению сбалансированности бюджетов</t>
  </si>
  <si>
    <t>65020201003100000151</t>
  </si>
  <si>
    <t>Субвенции бюджетам поселений на государственную регистрацию актов гражданского состояния</t>
  </si>
  <si>
    <t>65020203003100000151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</si>
  <si>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</si>
  <si>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65020203015100000151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</si>
  <si>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</si>
  <si>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65020204014100000151</t>
  </si>
  <si>
    <t>Прочие межбюджетные трансферты, передаваемые бюджетам поселений</t>
  </si>
  <si>
    <t>65020204999100000151</t>
  </si>
  <si>
    <t>Прочие безвозмездные поступления в бюджеты поселений</t>
  </si>
  <si>
    <t>65020705030100000180</t>
  </si>
  <si>
    <t>Доходы бюджетов поселений от возврата бюджетными учреждениями остатков субсидий прошлых лет</t>
  </si>
  <si>
    <t>65021805010100000180</t>
  </si>
  <si>
    <t xml:space="preserve"> Глава сельского поселения Локосово                    </t>
  </si>
  <si>
    <t>Главный бухгалтер</t>
  </si>
  <si>
    <t>(подпись)</t>
  </si>
  <si>
    <t>(расшифровка подписи)</t>
  </si>
  <si>
    <t>Григорьева Т.А.</t>
  </si>
  <si>
    <t xml:space="preserve">Исполнитель         ________________   </t>
  </si>
  <si>
    <t>Н.В. Нурмашева</t>
  </si>
  <si>
    <t>Усова Г.А.</t>
  </si>
  <si>
    <t>"21" января 2015г.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</si>
</sst>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-#,##0.00;\-"/>
    <numFmt numFmtId="189" formatCode="#,##0.00;\-#,##0.00;"/>
    <numFmt numFmtId="190" formatCode="#,##0.00_ ;\-#,##0.00\ 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color indexed="10"/>
      <name val="Times New Roman"/>
      <family val="1"/>
    </font>
    <font>
      <u val="single"/>
      <sz val="8"/>
      <name val="Arial Cyr"/>
      <family val="2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left" wrapText="1"/>
    </xf>
    <xf numFmtId="49" fontId="0" fillId="0" borderId="16" xfId="0" applyNumberFormat="1" applyBorder="1" applyAlignment="1">
      <alignment horizontal="left"/>
    </xf>
    <xf numFmtId="49" fontId="4" fillId="0" borderId="24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30" xfId="0" applyFont="1" applyBorder="1" applyAlignment="1">
      <alignment horizontal="center" wrapText="1"/>
    </xf>
    <xf numFmtId="0" fontId="4" fillId="0" borderId="22" xfId="0" applyFont="1" applyBorder="1" applyAlignment="1">
      <alignment horizontal="left" wrapText="1" indent="2"/>
    </xf>
    <xf numFmtId="0" fontId="4" fillId="0" borderId="0" xfId="0" applyFont="1" applyAlignment="1">
      <alignment horizontal="center"/>
    </xf>
    <xf numFmtId="49" fontId="4" fillId="0" borderId="16" xfId="0" applyNumberFormat="1" applyFont="1" applyBorder="1" applyAlignment="1">
      <alignment horizontal="center" wrapText="1"/>
    </xf>
    <xf numFmtId="188" fontId="4" fillId="0" borderId="10" xfId="0" applyNumberFormat="1" applyFont="1" applyBorder="1" applyAlignment="1">
      <alignment horizontal="right" shrinkToFit="1"/>
    </xf>
    <xf numFmtId="188" fontId="4" fillId="0" borderId="31" xfId="0" applyNumberFormat="1" applyFont="1" applyBorder="1" applyAlignment="1">
      <alignment horizontal="right" shrinkToFit="1"/>
    </xf>
    <xf numFmtId="188" fontId="4" fillId="0" borderId="32" xfId="0" applyNumberFormat="1" applyFont="1" applyBorder="1" applyAlignment="1">
      <alignment horizontal="right" shrinkToFit="1"/>
    </xf>
    <xf numFmtId="188" fontId="4" fillId="0" borderId="33" xfId="0" applyNumberFormat="1" applyFont="1" applyBorder="1" applyAlignment="1">
      <alignment horizontal="right" shrinkToFit="1"/>
    </xf>
    <xf numFmtId="188" fontId="4" fillId="0" borderId="29" xfId="0" applyNumberFormat="1" applyFont="1" applyBorder="1" applyAlignment="1">
      <alignment horizontal="right" shrinkToFit="1"/>
    </xf>
    <xf numFmtId="188" fontId="4" fillId="0" borderId="34" xfId="0" applyNumberFormat="1" applyFont="1" applyBorder="1" applyAlignment="1">
      <alignment horizontal="right" shrinkToFit="1"/>
    </xf>
    <xf numFmtId="49" fontId="4" fillId="0" borderId="11" xfId="0" applyNumberFormat="1" applyFont="1" applyBorder="1" applyAlignment="1">
      <alignment horizontal="center" shrinkToFit="1"/>
    </xf>
    <xf numFmtId="49" fontId="4" fillId="0" borderId="31" xfId="0" applyNumberFormat="1" applyFont="1" applyBorder="1" applyAlignment="1">
      <alignment horizontal="center" shrinkToFit="1"/>
    </xf>
    <xf numFmtId="49" fontId="4" fillId="0" borderId="35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88" fontId="4" fillId="0" borderId="32" xfId="0" applyNumberFormat="1" applyFont="1" applyBorder="1" applyAlignment="1">
      <alignment horizontal="center"/>
    </xf>
    <xf numFmtId="188" fontId="4" fillId="0" borderId="14" xfId="0" applyNumberFormat="1" applyFont="1" applyBorder="1" applyAlignment="1">
      <alignment horizontal="center"/>
    </xf>
    <xf numFmtId="188" fontId="4" fillId="0" borderId="37" xfId="0" applyNumberFormat="1" applyFont="1" applyBorder="1" applyAlignment="1">
      <alignment horizontal="center"/>
    </xf>
    <xf numFmtId="188" fontId="4" fillId="0" borderId="33" xfId="0" applyNumberFormat="1" applyFont="1" applyBorder="1" applyAlignment="1">
      <alignment horizontal="center"/>
    </xf>
    <xf numFmtId="188" fontId="4" fillId="0" borderId="38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top"/>
    </xf>
    <xf numFmtId="0" fontId="4" fillId="0" borderId="22" xfId="0" applyFont="1" applyBorder="1" applyAlignment="1">
      <alignment horizontal="left" vertical="top" wrapText="1"/>
    </xf>
    <xf numFmtId="189" fontId="4" fillId="0" borderId="31" xfId="0" applyNumberFormat="1" applyFont="1" applyBorder="1" applyAlignment="1">
      <alignment horizontal="center"/>
    </xf>
    <xf numFmtId="189" fontId="4" fillId="0" borderId="13" xfId="0" applyNumberFormat="1" applyFont="1" applyBorder="1" applyAlignment="1">
      <alignment horizontal="center"/>
    </xf>
    <xf numFmtId="188" fontId="4" fillId="0" borderId="39" xfId="0" applyNumberFormat="1" applyFont="1" applyBorder="1" applyAlignment="1">
      <alignment horizontal="center" shrinkToFit="1"/>
    </xf>
    <xf numFmtId="0" fontId="4" fillId="0" borderId="0" xfId="0" applyFont="1" applyBorder="1" applyAlignment="1">
      <alignment/>
    </xf>
    <xf numFmtId="49" fontId="4" fillId="0" borderId="2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49" fontId="4" fillId="0" borderId="0" xfId="0" applyNumberFormat="1" applyFont="1" applyBorder="1" applyAlignment="1">
      <alignment horizontal="right"/>
    </xf>
    <xf numFmtId="49" fontId="4" fillId="0" borderId="40" xfId="0" applyNumberFormat="1" applyFont="1" applyBorder="1" applyAlignment="1">
      <alignment horizontal="center" wrapText="1"/>
    </xf>
    <xf numFmtId="188" fontId="4" fillId="0" borderId="29" xfId="0" applyNumberFormat="1" applyFont="1" applyBorder="1" applyAlignment="1">
      <alignment horizontal="center"/>
    </xf>
    <xf numFmtId="189" fontId="4" fillId="0" borderId="34" xfId="0" applyNumberFormat="1" applyFont="1" applyBorder="1" applyAlignment="1">
      <alignment horizontal="center"/>
    </xf>
    <xf numFmtId="188" fontId="4" fillId="0" borderId="41" xfId="0" applyNumberFormat="1" applyFont="1" applyBorder="1" applyAlignment="1">
      <alignment horizontal="center"/>
    </xf>
    <xf numFmtId="0" fontId="4" fillId="0" borderId="42" xfId="0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49" fontId="7" fillId="0" borderId="23" xfId="52" applyNumberFormat="1" applyFont="1" applyBorder="1" applyAlignment="1">
      <alignment horizontal="center"/>
      <protection/>
    </xf>
    <xf numFmtId="49" fontId="7" fillId="0" borderId="11" xfId="52" applyNumberFormat="1" applyFont="1" applyBorder="1" applyAlignment="1">
      <alignment horizontal="center"/>
      <protection/>
    </xf>
    <xf numFmtId="0" fontId="8" fillId="0" borderId="43" xfId="0" applyFont="1" applyBorder="1" applyAlignment="1">
      <alignment wrapText="1"/>
    </xf>
    <xf numFmtId="49" fontId="7" fillId="0" borderId="23" xfId="0" applyNumberFormat="1" applyFont="1" applyBorder="1" applyAlignment="1">
      <alignment horizontal="center"/>
    </xf>
    <xf numFmtId="49" fontId="7" fillId="0" borderId="44" xfId="0" applyNumberFormat="1" applyFont="1" applyFill="1" applyBorder="1" applyAlignment="1">
      <alignment horizontal="center" wrapText="1"/>
    </xf>
    <xf numFmtId="49" fontId="9" fillId="0" borderId="23" xfId="0" applyNumberFormat="1" applyFont="1" applyBorder="1" applyAlignment="1">
      <alignment horizontal="center"/>
    </xf>
    <xf numFmtId="0" fontId="8" fillId="33" borderId="43" xfId="0" applyFont="1" applyFill="1" applyBorder="1" applyAlignment="1">
      <alignment wrapText="1"/>
    </xf>
    <xf numFmtId="49" fontId="7" fillId="33" borderId="23" xfId="0" applyNumberFormat="1" applyFont="1" applyFill="1" applyBorder="1" applyAlignment="1">
      <alignment horizontal="center"/>
    </xf>
    <xf numFmtId="49" fontId="7" fillId="33" borderId="44" xfId="0" applyNumberFormat="1" applyFont="1" applyFill="1" applyBorder="1" applyAlignment="1">
      <alignment horizontal="center" wrapText="1"/>
    </xf>
    <xf numFmtId="49" fontId="9" fillId="33" borderId="23" xfId="0" applyNumberFormat="1" applyFont="1" applyFill="1" applyBorder="1" applyAlignment="1">
      <alignment horizontal="center"/>
    </xf>
    <xf numFmtId="0" fontId="8" fillId="0" borderId="43" xfId="52" applyFont="1" applyBorder="1" applyAlignment="1">
      <alignment wrapText="1"/>
      <protection/>
    </xf>
    <xf numFmtId="49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6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. 050312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">
      <selection activeCell="H20" sqref="H20"/>
    </sheetView>
  </sheetViews>
  <sheetFormatPr defaultColWidth="9.00390625" defaultRowHeight="12.75"/>
  <cols>
    <col min="1" max="1" width="32.00390625" style="3" customWidth="1"/>
    <col min="2" max="2" width="4.625" style="3" customWidth="1"/>
    <col min="3" max="3" width="18.875" style="3" customWidth="1"/>
    <col min="4" max="4" width="14.75390625" style="1" customWidth="1"/>
    <col min="5" max="5" width="14.875" style="1" customWidth="1"/>
    <col min="6" max="6" width="14.125" style="0" customWidth="1"/>
  </cols>
  <sheetData>
    <row r="1" ht="6" customHeight="1">
      <c r="F1" s="4"/>
    </row>
    <row r="2" spans="1:5" ht="3.75" customHeight="1">
      <c r="A2" s="109"/>
      <c r="B2" s="109"/>
      <c r="C2" s="109"/>
      <c r="D2" s="109"/>
      <c r="E2" s="109"/>
    </row>
    <row r="3" spans="1:6" ht="15.75" thickBot="1">
      <c r="A3" s="109" t="s">
        <v>45</v>
      </c>
      <c r="B3" s="109"/>
      <c r="C3" s="109"/>
      <c r="D3" s="109"/>
      <c r="E3" s="109"/>
      <c r="F3" s="27" t="s">
        <v>6</v>
      </c>
    </row>
    <row r="4" spans="1:6" ht="13.5" customHeight="1">
      <c r="A4" s="15"/>
      <c r="B4" s="15"/>
      <c r="C4" s="15"/>
      <c r="E4" s="72" t="s">
        <v>30</v>
      </c>
      <c r="F4" s="62" t="s">
        <v>46</v>
      </c>
    </row>
    <row r="5" spans="1:6" ht="12.75">
      <c r="A5" s="14"/>
      <c r="B5" s="15"/>
      <c r="C5" s="52" t="s">
        <v>147</v>
      </c>
      <c r="E5" s="71" t="s">
        <v>29</v>
      </c>
      <c r="F5" s="21" t="s">
        <v>148</v>
      </c>
    </row>
    <row r="6" spans="1:6" ht="15" customHeight="1">
      <c r="A6" s="14"/>
      <c r="B6" s="15"/>
      <c r="C6" s="15"/>
      <c r="D6" s="52"/>
      <c r="E6" s="71" t="s">
        <v>31</v>
      </c>
      <c r="F6" s="21" t="s">
        <v>149</v>
      </c>
    </row>
    <row r="7" spans="1:6" ht="13.5" customHeight="1">
      <c r="A7" s="70" t="s">
        <v>42</v>
      </c>
      <c r="B7" s="110" t="s">
        <v>152</v>
      </c>
      <c r="C7" s="110"/>
      <c r="D7" s="110"/>
      <c r="E7" s="71" t="s">
        <v>33</v>
      </c>
      <c r="F7" s="21" t="s">
        <v>150</v>
      </c>
    </row>
    <row r="8" spans="1:6" ht="12.75" customHeight="1">
      <c r="A8" s="14" t="s">
        <v>43</v>
      </c>
      <c r="B8" s="86"/>
      <c r="C8" s="110" t="s">
        <v>153</v>
      </c>
      <c r="D8" s="110"/>
      <c r="E8" s="71" t="s">
        <v>60</v>
      </c>
      <c r="F8" s="21" t="s">
        <v>151</v>
      </c>
    </row>
    <row r="9" spans="1:6" ht="13.5" customHeight="1">
      <c r="A9" s="14" t="s">
        <v>27</v>
      </c>
      <c r="B9" s="14"/>
      <c r="C9" s="14"/>
      <c r="D9" s="13"/>
      <c r="E9" s="14"/>
      <c r="F9" s="21"/>
    </row>
    <row r="10" spans="1:6" ht="13.5" customHeight="1" thickBot="1">
      <c r="A10" s="14" t="s">
        <v>1</v>
      </c>
      <c r="B10" s="14"/>
      <c r="C10" s="14"/>
      <c r="D10" s="13"/>
      <c r="E10" s="71" t="s">
        <v>32</v>
      </c>
      <c r="F10" s="63" t="s">
        <v>0</v>
      </c>
    </row>
    <row r="11" spans="2:6" ht="20.25" customHeight="1">
      <c r="B11" s="31"/>
      <c r="C11" s="81" t="s">
        <v>47</v>
      </c>
      <c r="D11" s="80"/>
      <c r="E11" s="13"/>
      <c r="F11" s="24"/>
    </row>
    <row r="12" spans="1:6" ht="3" customHeight="1">
      <c r="A12" s="73"/>
      <c r="B12" s="74"/>
      <c r="C12" s="75"/>
      <c r="D12" s="28"/>
      <c r="E12" s="28"/>
      <c r="F12" s="28"/>
    </row>
    <row r="13" spans="1:6" ht="9.75" customHeight="1">
      <c r="A13" s="26" t="s">
        <v>7</v>
      </c>
      <c r="B13" s="9" t="s">
        <v>12</v>
      </c>
      <c r="C13" s="26" t="s">
        <v>39</v>
      </c>
      <c r="D13" s="7" t="s">
        <v>36</v>
      </c>
      <c r="E13" s="29"/>
      <c r="F13" s="7" t="s">
        <v>4</v>
      </c>
    </row>
    <row r="14" spans="1:6" ht="9.75" customHeight="1">
      <c r="A14" s="76"/>
      <c r="B14" s="9" t="s">
        <v>13</v>
      </c>
      <c r="C14" s="26" t="s">
        <v>34</v>
      </c>
      <c r="D14" s="7" t="s">
        <v>48</v>
      </c>
      <c r="E14" s="7" t="s">
        <v>28</v>
      </c>
      <c r="F14" s="7" t="s">
        <v>5</v>
      </c>
    </row>
    <row r="15" spans="1:6" ht="9.75" customHeight="1">
      <c r="A15" s="76"/>
      <c r="B15" s="26" t="s">
        <v>14</v>
      </c>
      <c r="C15" s="26" t="s">
        <v>35</v>
      </c>
      <c r="D15" s="7" t="s">
        <v>5</v>
      </c>
      <c r="E15" s="7"/>
      <c r="F15" s="7"/>
    </row>
    <row r="16" spans="1:6" ht="3" customHeight="1">
      <c r="A16" s="77"/>
      <c r="B16" s="78"/>
      <c r="C16" s="78"/>
      <c r="D16" s="79"/>
      <c r="E16" s="79"/>
      <c r="F16" s="79"/>
    </row>
    <row r="17" spans="1:6" ht="9.75" customHeight="1" thickBot="1">
      <c r="A17" s="5">
        <v>1</v>
      </c>
      <c r="B17" s="12">
        <v>2</v>
      </c>
      <c r="C17" s="12">
        <v>3</v>
      </c>
      <c r="D17" s="6" t="s">
        <v>2</v>
      </c>
      <c r="E17" s="6" t="s">
        <v>3</v>
      </c>
      <c r="F17" s="6" t="s">
        <v>9</v>
      </c>
    </row>
    <row r="18" spans="1:6" ht="15.75" customHeight="1">
      <c r="A18" s="34" t="s">
        <v>49</v>
      </c>
      <c r="B18" s="38" t="s">
        <v>16</v>
      </c>
      <c r="C18" s="40" t="s">
        <v>26</v>
      </c>
      <c r="D18" s="54">
        <f>SUM(D19:D37)</f>
        <v>74753381.89</v>
      </c>
      <c r="E18" s="55">
        <f>SUM(E19:E37)</f>
        <v>74041966.35000001</v>
      </c>
      <c r="F18" s="56">
        <f>D18-E18</f>
        <v>711415.5399999917</v>
      </c>
    </row>
    <row r="19" spans="1:6" ht="15.75" customHeight="1">
      <c r="A19" s="51" t="s">
        <v>8</v>
      </c>
      <c r="B19" s="39"/>
      <c r="C19" s="60"/>
      <c r="D19" s="54"/>
      <c r="E19" s="55"/>
      <c r="F19" s="57">
        <f aca="true" t="shared" si="0" ref="F19:F33">D19-E19</f>
        <v>0</v>
      </c>
    </row>
    <row r="20" spans="1:6" ht="92.25" customHeight="1">
      <c r="A20" s="82" t="s">
        <v>154</v>
      </c>
      <c r="B20" s="39"/>
      <c r="C20" s="61" t="s">
        <v>156</v>
      </c>
      <c r="D20" s="54">
        <v>2000000</v>
      </c>
      <c r="E20" s="55">
        <v>1543561.47</v>
      </c>
      <c r="F20" s="57">
        <f t="shared" si="0"/>
        <v>456438.53</v>
      </c>
    </row>
    <row r="21" spans="1:6" ht="49.5" customHeight="1">
      <c r="A21" s="82" t="s">
        <v>155</v>
      </c>
      <c r="B21" s="39"/>
      <c r="C21" s="61" t="s">
        <v>157</v>
      </c>
      <c r="D21" s="54">
        <v>75000</v>
      </c>
      <c r="E21" s="55">
        <v>2269.42</v>
      </c>
      <c r="F21" s="57">
        <f t="shared" si="0"/>
        <v>72730.58</v>
      </c>
    </row>
    <row r="22" spans="1:6" ht="92.25" customHeight="1">
      <c r="A22" s="82" t="s">
        <v>159</v>
      </c>
      <c r="B22" s="39"/>
      <c r="C22" s="61" t="s">
        <v>158</v>
      </c>
      <c r="D22" s="54">
        <v>3500000</v>
      </c>
      <c r="E22" s="55">
        <v>3877823.54</v>
      </c>
      <c r="F22" s="57">
        <f t="shared" si="0"/>
        <v>-377823.54000000004</v>
      </c>
    </row>
    <row r="23" spans="1:6" ht="104.25" customHeight="1">
      <c r="A23" s="82" t="s">
        <v>160</v>
      </c>
      <c r="B23" s="36"/>
      <c r="C23" s="61" t="s">
        <v>158</v>
      </c>
      <c r="D23" s="54">
        <v>3000</v>
      </c>
      <c r="E23" s="55">
        <v>8184.61</v>
      </c>
      <c r="F23" s="57">
        <f t="shared" si="0"/>
        <v>-5184.61</v>
      </c>
    </row>
    <row r="24" spans="1:6" ht="60" customHeight="1">
      <c r="A24" s="82" t="s">
        <v>161</v>
      </c>
      <c r="B24" s="36"/>
      <c r="C24" s="61" t="s">
        <v>162</v>
      </c>
      <c r="D24" s="54">
        <v>10000</v>
      </c>
      <c r="E24" s="55">
        <v>-3100.84</v>
      </c>
      <c r="F24" s="57">
        <f t="shared" si="0"/>
        <v>13100.84</v>
      </c>
    </row>
    <row r="25" spans="1:6" ht="51.75" customHeight="1">
      <c r="A25" s="82" t="s">
        <v>163</v>
      </c>
      <c r="B25" s="36"/>
      <c r="C25" s="61" t="s">
        <v>164</v>
      </c>
      <c r="D25" s="54">
        <v>137000</v>
      </c>
      <c r="E25" s="55">
        <v>96696.22</v>
      </c>
      <c r="F25" s="57">
        <f t="shared" si="0"/>
        <v>40303.78</v>
      </c>
    </row>
    <row r="26" spans="1:6" ht="81.75" customHeight="1">
      <c r="A26" s="82" t="s">
        <v>165</v>
      </c>
      <c r="B26" s="36"/>
      <c r="C26" s="61" t="s">
        <v>166</v>
      </c>
      <c r="D26" s="54">
        <v>30000</v>
      </c>
      <c r="E26" s="55">
        <v>28750.94</v>
      </c>
      <c r="F26" s="57">
        <f t="shared" si="0"/>
        <v>1249.0600000000013</v>
      </c>
    </row>
    <row r="27" spans="1:6" ht="80.25" customHeight="1">
      <c r="A27" s="82" t="s">
        <v>167</v>
      </c>
      <c r="B27" s="36"/>
      <c r="C27" s="61" t="s">
        <v>168</v>
      </c>
      <c r="D27" s="54">
        <v>6000</v>
      </c>
      <c r="E27" s="55">
        <v>5370.03</v>
      </c>
      <c r="F27" s="57">
        <f t="shared" si="0"/>
        <v>629.9700000000003</v>
      </c>
    </row>
    <row r="28" spans="1:6" ht="80.25" customHeight="1">
      <c r="A28" s="82" t="s">
        <v>169</v>
      </c>
      <c r="B28" s="36"/>
      <c r="C28" s="61" t="s">
        <v>170</v>
      </c>
      <c r="D28" s="54">
        <v>80000</v>
      </c>
      <c r="E28" s="55">
        <v>45480</v>
      </c>
      <c r="F28" s="57">
        <f t="shared" si="0"/>
        <v>34520</v>
      </c>
    </row>
    <row r="29" spans="1:6" ht="26.25" customHeight="1">
      <c r="A29" s="82" t="s">
        <v>171</v>
      </c>
      <c r="B29" s="36"/>
      <c r="C29" s="61" t="s">
        <v>172</v>
      </c>
      <c r="D29" s="54">
        <v>27733.85</v>
      </c>
      <c r="E29" s="55">
        <v>27733.85</v>
      </c>
      <c r="F29" s="57">
        <f t="shared" si="0"/>
        <v>0</v>
      </c>
    </row>
    <row r="30" spans="1:6" ht="24.75" customHeight="1">
      <c r="A30" s="82" t="s">
        <v>173</v>
      </c>
      <c r="B30" s="36"/>
      <c r="C30" s="61" t="s">
        <v>174</v>
      </c>
      <c r="D30" s="54">
        <v>18273500</v>
      </c>
      <c r="E30" s="55">
        <v>18273500</v>
      </c>
      <c r="F30" s="57">
        <f t="shared" si="0"/>
        <v>0</v>
      </c>
    </row>
    <row r="31" spans="1:6" ht="36" customHeight="1">
      <c r="A31" s="82" t="s">
        <v>175</v>
      </c>
      <c r="B31" s="36"/>
      <c r="C31" s="61" t="s">
        <v>176</v>
      </c>
      <c r="D31" s="54">
        <v>11730400</v>
      </c>
      <c r="E31" s="55">
        <v>11730400</v>
      </c>
      <c r="F31" s="57">
        <f t="shared" si="0"/>
        <v>0</v>
      </c>
    </row>
    <row r="32" spans="1:6" ht="36.75" customHeight="1">
      <c r="A32" s="82" t="s">
        <v>177</v>
      </c>
      <c r="B32" s="36"/>
      <c r="C32" s="61" t="s">
        <v>178</v>
      </c>
      <c r="D32" s="54">
        <v>33620</v>
      </c>
      <c r="E32" s="55">
        <v>33620</v>
      </c>
      <c r="F32" s="57">
        <f t="shared" si="0"/>
        <v>0</v>
      </c>
    </row>
    <row r="33" spans="1:6" ht="46.5" customHeight="1">
      <c r="A33" s="82" t="s">
        <v>179</v>
      </c>
      <c r="B33" s="36"/>
      <c r="C33" s="61" t="s">
        <v>180</v>
      </c>
      <c r="D33" s="54">
        <v>388400</v>
      </c>
      <c r="E33" s="55">
        <v>388400</v>
      </c>
      <c r="F33" s="57">
        <f t="shared" si="0"/>
        <v>0</v>
      </c>
    </row>
    <row r="34" spans="1:6" ht="81" customHeight="1">
      <c r="A34" s="82" t="s">
        <v>181</v>
      </c>
      <c r="B34" s="36"/>
      <c r="C34" s="61" t="s">
        <v>182</v>
      </c>
      <c r="D34" s="54">
        <v>76200</v>
      </c>
      <c r="E34" s="55">
        <v>76200</v>
      </c>
      <c r="F34" s="57">
        <f>D34-E34</f>
        <v>0</v>
      </c>
    </row>
    <row r="35" spans="1:6" ht="25.5" customHeight="1">
      <c r="A35" s="82" t="s">
        <v>183</v>
      </c>
      <c r="B35" s="36"/>
      <c r="C35" s="61" t="s">
        <v>184</v>
      </c>
      <c r="D35" s="54">
        <v>36188990</v>
      </c>
      <c r="E35" s="55">
        <v>35713539.07</v>
      </c>
      <c r="F35" s="57">
        <f>D35-E35</f>
        <v>475450.9299999997</v>
      </c>
    </row>
    <row r="36" spans="1:6" ht="25.5" customHeight="1">
      <c r="A36" s="82" t="s">
        <v>185</v>
      </c>
      <c r="B36" s="36"/>
      <c r="C36" s="61" t="s">
        <v>186</v>
      </c>
      <c r="D36" s="54">
        <v>550000</v>
      </c>
      <c r="E36" s="55">
        <v>550000</v>
      </c>
      <c r="F36" s="57">
        <f>D36-E36</f>
        <v>0</v>
      </c>
    </row>
    <row r="37" spans="1:6" ht="36" customHeight="1">
      <c r="A37" s="82" t="s">
        <v>187</v>
      </c>
      <c r="B37" s="36"/>
      <c r="C37" s="61" t="s">
        <v>188</v>
      </c>
      <c r="D37" s="54">
        <v>1643538.04</v>
      </c>
      <c r="E37" s="55">
        <v>1643538.04</v>
      </c>
      <c r="F37" s="57">
        <f>D37-E37</f>
        <v>0</v>
      </c>
    </row>
  </sheetData>
  <sheetProtection/>
  <mergeCells count="4">
    <mergeCell ref="A2:E2"/>
    <mergeCell ref="B7:D7"/>
    <mergeCell ref="A3:E3"/>
    <mergeCell ref="C8:D8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4"/>
  <sheetViews>
    <sheetView showGridLines="0" workbookViewId="0" topLeftCell="A1">
      <selection activeCell="D11" sqref="D11"/>
    </sheetView>
  </sheetViews>
  <sheetFormatPr defaultColWidth="9.00390625" defaultRowHeight="12.75"/>
  <cols>
    <col min="1" max="1" width="28.625" style="0" customWidth="1"/>
    <col min="2" max="2" width="5.375" style="0" customWidth="1"/>
    <col min="3" max="3" width="19.75390625" style="0" customWidth="1"/>
    <col min="4" max="4" width="15.75390625" style="0" customWidth="1"/>
    <col min="5" max="5" width="16.375" style="0" customWidth="1"/>
    <col min="6" max="6" width="14.75390625" style="0" customWidth="1"/>
  </cols>
  <sheetData>
    <row r="2" spans="2:6" ht="15">
      <c r="B2" s="31"/>
      <c r="C2" s="31" t="s">
        <v>56</v>
      </c>
      <c r="F2" s="72" t="s">
        <v>57</v>
      </c>
    </row>
    <row r="3" spans="1:6" ht="12.75">
      <c r="A3" s="30"/>
      <c r="B3" s="30"/>
      <c r="C3" s="16"/>
      <c r="D3" s="17"/>
      <c r="E3" s="17"/>
      <c r="F3" s="18"/>
    </row>
    <row r="4" spans="1:6" ht="12.75" hidden="1">
      <c r="A4" s="8"/>
      <c r="B4" s="89"/>
      <c r="C4" s="9"/>
      <c r="D4" s="7"/>
      <c r="E4" s="87"/>
      <c r="F4" s="19"/>
    </row>
    <row r="5" spans="1:6" ht="12.75">
      <c r="A5" s="9"/>
      <c r="B5" s="9" t="s">
        <v>12</v>
      </c>
      <c r="C5" s="26" t="s">
        <v>37</v>
      </c>
      <c r="D5" s="7" t="s">
        <v>38</v>
      </c>
      <c r="E5" s="7" t="s">
        <v>28</v>
      </c>
      <c r="F5" s="19" t="s">
        <v>4</v>
      </c>
    </row>
    <row r="6" spans="1:6" ht="11.25" customHeight="1">
      <c r="A6" s="9" t="s">
        <v>7</v>
      </c>
      <c r="B6" s="9" t="s">
        <v>13</v>
      </c>
      <c r="C6" s="26" t="s">
        <v>34</v>
      </c>
      <c r="D6" s="7" t="s">
        <v>48</v>
      </c>
      <c r="E6" s="7"/>
      <c r="F6" s="19" t="s">
        <v>5</v>
      </c>
    </row>
    <row r="7" spans="1:6" ht="11.25" customHeight="1">
      <c r="A7" s="88"/>
      <c r="B7" s="9" t="s">
        <v>14</v>
      </c>
      <c r="C7" s="9" t="s">
        <v>35</v>
      </c>
      <c r="D7" s="7" t="s">
        <v>5</v>
      </c>
      <c r="E7" s="7"/>
      <c r="F7" s="19"/>
    </row>
    <row r="8" spans="1:6" ht="12.75" hidden="1">
      <c r="A8" s="8"/>
      <c r="B8" s="9"/>
      <c r="C8" s="9"/>
      <c r="D8" s="7"/>
      <c r="E8" s="7"/>
      <c r="F8" s="19"/>
    </row>
    <row r="9" spans="1:6" ht="12.75" hidden="1">
      <c r="A9" s="8"/>
      <c r="B9" s="9"/>
      <c r="C9" s="9"/>
      <c r="D9" s="7"/>
      <c r="E9" s="7"/>
      <c r="F9" s="19"/>
    </row>
    <row r="10" spans="1:6" ht="13.5" thickBot="1">
      <c r="A10" s="5">
        <v>1</v>
      </c>
      <c r="B10" s="12">
        <v>2</v>
      </c>
      <c r="C10" s="12">
        <v>3</v>
      </c>
      <c r="D10" s="6" t="s">
        <v>2</v>
      </c>
      <c r="E10" s="6" t="s">
        <v>3</v>
      </c>
      <c r="F10" s="20" t="s">
        <v>9</v>
      </c>
    </row>
    <row r="11" spans="1:6" ht="15.75" customHeight="1">
      <c r="A11" s="34" t="s">
        <v>58</v>
      </c>
      <c r="B11" s="38" t="s">
        <v>17</v>
      </c>
      <c r="C11" s="40" t="s">
        <v>26</v>
      </c>
      <c r="D11" s="54">
        <f>SUM(D12:D83)</f>
        <v>78682410.15</v>
      </c>
      <c r="E11" s="55">
        <f>SUM(E12:E83)</f>
        <v>73291020.6</v>
      </c>
      <c r="F11" s="56">
        <f aca="true" t="shared" si="0" ref="F11:F31">D11-E11</f>
        <v>5391389.550000012</v>
      </c>
    </row>
    <row r="12" spans="1:6" ht="15.75" customHeight="1">
      <c r="A12" s="51" t="s">
        <v>8</v>
      </c>
      <c r="B12" s="39"/>
      <c r="C12" s="60"/>
      <c r="D12" s="54"/>
      <c r="E12" s="55"/>
      <c r="F12" s="57">
        <f t="shared" si="0"/>
        <v>0</v>
      </c>
    </row>
    <row r="13" spans="1:6" ht="12" customHeight="1">
      <c r="A13" s="107" t="s">
        <v>61</v>
      </c>
      <c r="B13" s="97"/>
      <c r="C13" s="98" t="s">
        <v>62</v>
      </c>
      <c r="D13" s="54">
        <v>1553185</v>
      </c>
      <c r="E13" s="55">
        <v>1553163.27</v>
      </c>
      <c r="F13" s="57">
        <f t="shared" si="0"/>
        <v>21.729999999981374</v>
      </c>
    </row>
    <row r="14" spans="1:6" ht="23.25" customHeight="1">
      <c r="A14" s="99" t="s">
        <v>63</v>
      </c>
      <c r="B14" s="100"/>
      <c r="C14" s="101" t="s">
        <v>64</v>
      </c>
      <c r="D14" s="54">
        <v>277434.5</v>
      </c>
      <c r="E14" s="55">
        <v>277404.49</v>
      </c>
      <c r="F14" s="57">
        <f t="shared" si="0"/>
        <v>30.010000000009313</v>
      </c>
    </row>
    <row r="15" spans="1:6" ht="15.75" customHeight="1">
      <c r="A15" s="99" t="s">
        <v>61</v>
      </c>
      <c r="B15" s="102"/>
      <c r="C15" s="101" t="s">
        <v>65</v>
      </c>
      <c r="D15" s="54">
        <v>9665899.65</v>
      </c>
      <c r="E15" s="55">
        <v>9663188.19</v>
      </c>
      <c r="F15" s="57">
        <f t="shared" si="0"/>
        <v>2711.460000000894</v>
      </c>
    </row>
    <row r="16" spans="1:6" ht="24" customHeight="1">
      <c r="A16" s="99" t="s">
        <v>63</v>
      </c>
      <c r="B16" s="100"/>
      <c r="C16" s="101" t="s">
        <v>66</v>
      </c>
      <c r="D16" s="54">
        <v>2820790.81</v>
      </c>
      <c r="E16" s="55">
        <v>2808475.08</v>
      </c>
      <c r="F16" s="57">
        <f t="shared" si="0"/>
        <v>12315.729999999981</v>
      </c>
    </row>
    <row r="17" spans="1:6" ht="15.75" customHeight="1">
      <c r="A17" s="103" t="s">
        <v>67</v>
      </c>
      <c r="B17" s="104"/>
      <c r="C17" s="105" t="s">
        <v>68</v>
      </c>
      <c r="D17" s="54">
        <v>13500</v>
      </c>
      <c r="E17" s="55">
        <v>13500</v>
      </c>
      <c r="F17" s="57">
        <f t="shared" si="0"/>
        <v>0</v>
      </c>
    </row>
    <row r="18" spans="1:6" ht="15.75" customHeight="1">
      <c r="A18" s="99" t="s">
        <v>69</v>
      </c>
      <c r="B18" s="100"/>
      <c r="C18" s="101" t="s">
        <v>70</v>
      </c>
      <c r="D18" s="54">
        <v>680</v>
      </c>
      <c r="E18" s="55">
        <v>680</v>
      </c>
      <c r="F18" s="57">
        <f t="shared" si="0"/>
        <v>0</v>
      </c>
    </row>
    <row r="19" spans="1:6" ht="15.75" customHeight="1">
      <c r="A19" s="99" t="s">
        <v>71</v>
      </c>
      <c r="B19" s="100"/>
      <c r="C19" s="101" t="s">
        <v>72</v>
      </c>
      <c r="D19" s="54">
        <v>28550</v>
      </c>
      <c r="E19" s="55">
        <v>28550</v>
      </c>
      <c r="F19" s="57">
        <f t="shared" si="0"/>
        <v>0</v>
      </c>
    </row>
    <row r="20" spans="1:6" ht="15.75" customHeight="1">
      <c r="A20" s="99" t="s">
        <v>73</v>
      </c>
      <c r="B20" s="100"/>
      <c r="C20" s="101" t="s">
        <v>74</v>
      </c>
      <c r="D20" s="54">
        <v>13000</v>
      </c>
      <c r="E20" s="55">
        <v>13000</v>
      </c>
      <c r="F20" s="57">
        <f t="shared" si="0"/>
        <v>0</v>
      </c>
    </row>
    <row r="21" spans="1:6" ht="15.75" customHeight="1">
      <c r="A21" s="99" t="s">
        <v>71</v>
      </c>
      <c r="B21" s="100"/>
      <c r="C21" s="101" t="s">
        <v>75</v>
      </c>
      <c r="D21" s="54">
        <v>180481.35</v>
      </c>
      <c r="E21" s="55">
        <v>180481.35</v>
      </c>
      <c r="F21" s="57">
        <f t="shared" si="0"/>
        <v>0</v>
      </c>
    </row>
    <row r="22" spans="1:6" ht="15.75" customHeight="1">
      <c r="A22" s="99" t="s">
        <v>76</v>
      </c>
      <c r="B22" s="100"/>
      <c r="C22" s="101" t="s">
        <v>77</v>
      </c>
      <c r="D22" s="54">
        <v>158924</v>
      </c>
      <c r="E22" s="55">
        <v>158924</v>
      </c>
      <c r="F22" s="57">
        <f t="shared" si="0"/>
        <v>0</v>
      </c>
    </row>
    <row r="23" spans="1:6" ht="24.75" customHeight="1">
      <c r="A23" s="99" t="s">
        <v>78</v>
      </c>
      <c r="B23" s="100"/>
      <c r="C23" s="101" t="s">
        <v>79</v>
      </c>
      <c r="D23" s="54">
        <v>91998</v>
      </c>
      <c r="E23" s="55">
        <v>91998</v>
      </c>
      <c r="F23" s="57">
        <f t="shared" si="0"/>
        <v>0</v>
      </c>
    </row>
    <row r="24" spans="1:6" ht="15.75" customHeight="1">
      <c r="A24" s="99" t="s">
        <v>76</v>
      </c>
      <c r="B24" s="100"/>
      <c r="C24" s="101" t="s">
        <v>80</v>
      </c>
      <c r="D24" s="54">
        <v>35000</v>
      </c>
      <c r="E24" s="55">
        <v>35000</v>
      </c>
      <c r="F24" s="57">
        <f t="shared" si="0"/>
        <v>0</v>
      </c>
    </row>
    <row r="25" spans="1:6" ht="15.75" customHeight="1">
      <c r="A25" s="99" t="s">
        <v>76</v>
      </c>
      <c r="B25" s="100"/>
      <c r="C25" s="101" t="s">
        <v>81</v>
      </c>
      <c r="D25" s="54">
        <v>389000</v>
      </c>
      <c r="E25" s="55">
        <v>0</v>
      </c>
      <c r="F25" s="57">
        <f t="shared" si="0"/>
        <v>389000</v>
      </c>
    </row>
    <row r="26" spans="1:6" ht="15.75" customHeight="1">
      <c r="A26" s="99" t="s">
        <v>71</v>
      </c>
      <c r="B26" s="100"/>
      <c r="C26" s="101" t="s">
        <v>82</v>
      </c>
      <c r="D26" s="54">
        <v>38940</v>
      </c>
      <c r="E26" s="55">
        <v>38940</v>
      </c>
      <c r="F26" s="57">
        <f t="shared" si="0"/>
        <v>0</v>
      </c>
    </row>
    <row r="27" spans="1:6" ht="15.75" customHeight="1">
      <c r="A27" s="99" t="s">
        <v>76</v>
      </c>
      <c r="B27" s="100"/>
      <c r="C27" s="101" t="s">
        <v>83</v>
      </c>
      <c r="D27" s="54">
        <v>27730</v>
      </c>
      <c r="E27" s="55">
        <v>0</v>
      </c>
      <c r="F27" s="57">
        <f t="shared" si="0"/>
        <v>27730</v>
      </c>
    </row>
    <row r="28" spans="1:6" ht="26.25" customHeight="1">
      <c r="A28" s="99" t="s">
        <v>84</v>
      </c>
      <c r="B28" s="100"/>
      <c r="C28" s="101" t="s">
        <v>85</v>
      </c>
      <c r="D28" s="54">
        <v>29082</v>
      </c>
      <c r="E28" s="55">
        <v>0</v>
      </c>
      <c r="F28" s="57">
        <f t="shared" si="0"/>
        <v>29082</v>
      </c>
    </row>
    <row r="29" spans="1:6" ht="27" customHeight="1">
      <c r="A29" s="99" t="s">
        <v>78</v>
      </c>
      <c r="B29" s="100"/>
      <c r="C29" s="101" t="s">
        <v>86</v>
      </c>
      <c r="D29" s="54">
        <v>49688</v>
      </c>
      <c r="E29" s="55">
        <v>6500</v>
      </c>
      <c r="F29" s="57">
        <f t="shared" si="0"/>
        <v>43188</v>
      </c>
    </row>
    <row r="30" spans="1:6" ht="15.75" customHeight="1">
      <c r="A30" s="103" t="s">
        <v>67</v>
      </c>
      <c r="B30" s="106"/>
      <c r="C30" s="105" t="s">
        <v>87</v>
      </c>
      <c r="D30" s="54">
        <v>880931.48</v>
      </c>
      <c r="E30" s="55">
        <v>867691.68</v>
      </c>
      <c r="F30" s="57">
        <f t="shared" si="0"/>
        <v>13239.79999999993</v>
      </c>
    </row>
    <row r="31" spans="1:6" ht="15.75" customHeight="1">
      <c r="A31" s="103" t="s">
        <v>88</v>
      </c>
      <c r="B31" s="104"/>
      <c r="C31" s="105" t="s">
        <v>89</v>
      </c>
      <c r="D31" s="54">
        <v>262969.89</v>
      </c>
      <c r="E31" s="55">
        <v>256237.45</v>
      </c>
      <c r="F31" s="57">
        <f t="shared" si="0"/>
        <v>6732.440000000002</v>
      </c>
    </row>
    <row r="32" spans="1:6" ht="25.5" customHeight="1">
      <c r="A32" s="103" t="s">
        <v>90</v>
      </c>
      <c r="B32" s="104"/>
      <c r="C32" s="105" t="s">
        <v>91</v>
      </c>
      <c r="D32" s="54">
        <v>216206.1</v>
      </c>
      <c r="E32" s="55">
        <v>158305.56</v>
      </c>
      <c r="F32" s="57">
        <f aca="true" t="shared" si="1" ref="F32:F69">D32-E32</f>
        <v>57900.54000000001</v>
      </c>
    </row>
    <row r="33" spans="1:6" ht="15" customHeight="1">
      <c r="A33" s="99" t="s">
        <v>71</v>
      </c>
      <c r="B33" s="104"/>
      <c r="C33" s="105" t="s">
        <v>92</v>
      </c>
      <c r="D33" s="54">
        <v>140300.09</v>
      </c>
      <c r="E33" s="55">
        <v>100243.01</v>
      </c>
      <c r="F33" s="57">
        <f t="shared" si="1"/>
        <v>40057.08</v>
      </c>
    </row>
    <row r="34" spans="1:6" ht="26.25" customHeight="1">
      <c r="A34" s="99" t="s">
        <v>78</v>
      </c>
      <c r="B34" s="104"/>
      <c r="C34" s="105" t="s">
        <v>93</v>
      </c>
      <c r="D34" s="54">
        <v>866000</v>
      </c>
      <c r="E34" s="55">
        <v>724343.65</v>
      </c>
      <c r="F34" s="57">
        <f t="shared" si="1"/>
        <v>141656.34999999998</v>
      </c>
    </row>
    <row r="35" spans="1:6" ht="15.75" customHeight="1">
      <c r="A35" s="99" t="s">
        <v>76</v>
      </c>
      <c r="B35" s="104"/>
      <c r="C35" s="105" t="s">
        <v>94</v>
      </c>
      <c r="D35" s="54">
        <v>35978</v>
      </c>
      <c r="E35" s="55">
        <v>35978</v>
      </c>
      <c r="F35" s="57">
        <f t="shared" si="1"/>
        <v>0</v>
      </c>
    </row>
    <row r="36" spans="1:6" ht="15.75" customHeight="1">
      <c r="A36" s="103" t="s">
        <v>61</v>
      </c>
      <c r="B36" s="104"/>
      <c r="C36" s="105" t="s">
        <v>95</v>
      </c>
      <c r="D36" s="54">
        <v>64275.75</v>
      </c>
      <c r="E36" s="55">
        <v>64275.75</v>
      </c>
      <c r="F36" s="57">
        <f t="shared" si="1"/>
        <v>0</v>
      </c>
    </row>
    <row r="37" spans="1:6" ht="26.25" customHeight="1">
      <c r="A37" s="99" t="s">
        <v>63</v>
      </c>
      <c r="B37" s="100"/>
      <c r="C37" s="101" t="s">
        <v>96</v>
      </c>
      <c r="D37" s="54">
        <v>19411.28</v>
      </c>
      <c r="E37" s="55">
        <v>19411.28</v>
      </c>
      <c r="F37" s="57">
        <f t="shared" si="1"/>
        <v>0</v>
      </c>
    </row>
    <row r="38" spans="1:6" ht="15.75" customHeight="1">
      <c r="A38" s="99" t="s">
        <v>69</v>
      </c>
      <c r="B38" s="100"/>
      <c r="C38" s="101" t="s">
        <v>97</v>
      </c>
      <c r="D38" s="54">
        <v>16500</v>
      </c>
      <c r="E38" s="55">
        <v>16500</v>
      </c>
      <c r="F38" s="57">
        <f t="shared" si="1"/>
        <v>0</v>
      </c>
    </row>
    <row r="39" spans="1:6" ht="15.75" customHeight="1">
      <c r="A39" s="99" t="s">
        <v>61</v>
      </c>
      <c r="B39" s="100"/>
      <c r="C39" s="101" t="s">
        <v>98</v>
      </c>
      <c r="D39" s="54">
        <v>298310</v>
      </c>
      <c r="E39" s="55">
        <v>298310</v>
      </c>
      <c r="F39" s="57">
        <f t="shared" si="1"/>
        <v>0</v>
      </c>
    </row>
    <row r="40" spans="1:6" ht="25.5" customHeight="1">
      <c r="A40" s="99" t="s">
        <v>63</v>
      </c>
      <c r="B40" s="100"/>
      <c r="C40" s="101" t="s">
        <v>99</v>
      </c>
      <c r="D40" s="54">
        <v>90090</v>
      </c>
      <c r="E40" s="55">
        <v>90090</v>
      </c>
      <c r="F40" s="57">
        <f t="shared" si="1"/>
        <v>0</v>
      </c>
    </row>
    <row r="41" spans="1:6" ht="15.75" customHeight="1">
      <c r="A41" s="99" t="s">
        <v>61</v>
      </c>
      <c r="B41" s="100"/>
      <c r="C41" s="101" t="s">
        <v>100</v>
      </c>
      <c r="D41" s="54">
        <v>24878</v>
      </c>
      <c r="E41" s="55">
        <v>24878</v>
      </c>
      <c r="F41" s="57">
        <f t="shared" si="1"/>
        <v>0</v>
      </c>
    </row>
    <row r="42" spans="1:6" ht="24.75" customHeight="1">
      <c r="A42" s="99" t="s">
        <v>63</v>
      </c>
      <c r="B42" s="100"/>
      <c r="C42" s="101" t="s">
        <v>101</v>
      </c>
      <c r="D42" s="54">
        <v>6742</v>
      </c>
      <c r="E42" s="55">
        <v>6742</v>
      </c>
      <c r="F42" s="57">
        <f t="shared" si="1"/>
        <v>0</v>
      </c>
    </row>
    <row r="43" spans="1:6" ht="24.75" customHeight="1">
      <c r="A43" s="99" t="s">
        <v>78</v>
      </c>
      <c r="B43" s="100"/>
      <c r="C43" s="101" t="s">
        <v>102</v>
      </c>
      <c r="D43" s="54">
        <v>2000</v>
      </c>
      <c r="E43" s="55">
        <v>2000</v>
      </c>
      <c r="F43" s="57">
        <f t="shared" si="1"/>
        <v>0</v>
      </c>
    </row>
    <row r="44" spans="1:6" ht="15.75" customHeight="1">
      <c r="A44" s="99" t="s">
        <v>71</v>
      </c>
      <c r="B44" s="100"/>
      <c r="C44" s="101" t="s">
        <v>146</v>
      </c>
      <c r="D44" s="54">
        <v>5000</v>
      </c>
      <c r="E44" s="55">
        <v>5000</v>
      </c>
      <c r="F44" s="57">
        <f t="shared" si="1"/>
        <v>0</v>
      </c>
    </row>
    <row r="45" spans="1:6" ht="24" customHeight="1">
      <c r="A45" s="99" t="s">
        <v>90</v>
      </c>
      <c r="B45" s="100"/>
      <c r="C45" s="101" t="s">
        <v>103</v>
      </c>
      <c r="D45" s="54">
        <v>18000</v>
      </c>
      <c r="E45" s="55">
        <v>18000</v>
      </c>
      <c r="F45" s="57">
        <f t="shared" si="1"/>
        <v>0</v>
      </c>
    </row>
    <row r="46" spans="1:6" ht="15.75" customHeight="1">
      <c r="A46" s="99" t="s">
        <v>71</v>
      </c>
      <c r="B46" s="100"/>
      <c r="C46" s="101" t="s">
        <v>104</v>
      </c>
      <c r="D46" s="54">
        <v>1767722.85</v>
      </c>
      <c r="E46" s="55">
        <v>150230</v>
      </c>
      <c r="F46" s="57">
        <f t="shared" si="1"/>
        <v>1617492.85</v>
      </c>
    </row>
    <row r="47" spans="1:6" ht="24.75" customHeight="1">
      <c r="A47" s="99" t="s">
        <v>78</v>
      </c>
      <c r="B47" s="100"/>
      <c r="C47" s="101" t="s">
        <v>105</v>
      </c>
      <c r="D47" s="54">
        <v>49984.8</v>
      </c>
      <c r="E47" s="55">
        <v>49984.8</v>
      </c>
      <c r="F47" s="57">
        <f t="shared" si="1"/>
        <v>0</v>
      </c>
    </row>
    <row r="48" spans="1:6" ht="15.75" customHeight="1">
      <c r="A48" s="99" t="s">
        <v>71</v>
      </c>
      <c r="B48" s="100"/>
      <c r="C48" s="101" t="s">
        <v>106</v>
      </c>
      <c r="D48" s="54">
        <v>7200</v>
      </c>
      <c r="E48" s="55">
        <v>7200</v>
      </c>
      <c r="F48" s="57">
        <f t="shared" si="1"/>
        <v>0</v>
      </c>
    </row>
    <row r="49" spans="1:6" ht="15.75" customHeight="1">
      <c r="A49" s="99" t="s">
        <v>71</v>
      </c>
      <c r="B49" s="100"/>
      <c r="C49" s="101" t="s">
        <v>107</v>
      </c>
      <c r="D49" s="54">
        <v>16800</v>
      </c>
      <c r="E49" s="55">
        <v>16800</v>
      </c>
      <c r="F49" s="57">
        <f t="shared" si="1"/>
        <v>0</v>
      </c>
    </row>
    <row r="50" spans="1:6" ht="25.5" customHeight="1">
      <c r="A50" s="99" t="s">
        <v>90</v>
      </c>
      <c r="B50" s="100"/>
      <c r="C50" s="101" t="s">
        <v>108</v>
      </c>
      <c r="D50" s="54">
        <v>2357839.01</v>
      </c>
      <c r="E50" s="55">
        <v>1878066.09</v>
      </c>
      <c r="F50" s="57">
        <f t="shared" si="1"/>
        <v>479772.9199999997</v>
      </c>
    </row>
    <row r="51" spans="1:6" ht="15.75" customHeight="1">
      <c r="A51" s="99" t="s">
        <v>71</v>
      </c>
      <c r="B51" s="100"/>
      <c r="C51" s="101" t="s">
        <v>109</v>
      </c>
      <c r="D51" s="54">
        <v>8000</v>
      </c>
      <c r="E51" s="55">
        <v>8000</v>
      </c>
      <c r="F51" s="57">
        <f t="shared" si="1"/>
        <v>0</v>
      </c>
    </row>
    <row r="52" spans="1:6" ht="15.75" customHeight="1">
      <c r="A52" s="99" t="s">
        <v>73</v>
      </c>
      <c r="B52" s="100"/>
      <c r="C52" s="101" t="s">
        <v>110</v>
      </c>
      <c r="D52" s="54">
        <v>274794.5</v>
      </c>
      <c r="E52" s="55">
        <v>245046.42</v>
      </c>
      <c r="F52" s="57">
        <f t="shared" si="1"/>
        <v>29748.079999999987</v>
      </c>
    </row>
    <row r="53" spans="1:6" ht="25.5" customHeight="1">
      <c r="A53" s="99" t="s">
        <v>90</v>
      </c>
      <c r="B53" s="100"/>
      <c r="C53" s="101" t="s">
        <v>111</v>
      </c>
      <c r="D53" s="54">
        <v>141673.54</v>
      </c>
      <c r="E53" s="55">
        <v>123411.81</v>
      </c>
      <c r="F53" s="57">
        <f t="shared" si="1"/>
        <v>18261.73000000001</v>
      </c>
    </row>
    <row r="54" spans="1:6" ht="15.75" customHeight="1">
      <c r="A54" s="99" t="s">
        <v>71</v>
      </c>
      <c r="B54" s="100"/>
      <c r="C54" s="101" t="s">
        <v>112</v>
      </c>
      <c r="D54" s="54">
        <v>398918.36</v>
      </c>
      <c r="E54" s="55">
        <v>398888.36</v>
      </c>
      <c r="F54" s="57">
        <f t="shared" si="1"/>
        <v>30</v>
      </c>
    </row>
    <row r="55" spans="1:6" ht="27" customHeight="1">
      <c r="A55" s="99" t="s">
        <v>84</v>
      </c>
      <c r="B55" s="100"/>
      <c r="C55" s="101" t="s">
        <v>113</v>
      </c>
      <c r="D55" s="54">
        <v>10000</v>
      </c>
      <c r="E55" s="55">
        <v>0</v>
      </c>
      <c r="F55" s="57">
        <f t="shared" si="1"/>
        <v>10000</v>
      </c>
    </row>
    <row r="56" spans="1:6" ht="24" customHeight="1">
      <c r="A56" s="99" t="s">
        <v>78</v>
      </c>
      <c r="B56" s="100"/>
      <c r="C56" s="101" t="s">
        <v>114</v>
      </c>
      <c r="D56" s="54">
        <v>101450</v>
      </c>
      <c r="E56" s="55">
        <v>60967</v>
      </c>
      <c r="F56" s="57">
        <f t="shared" si="1"/>
        <v>40483</v>
      </c>
    </row>
    <row r="57" spans="1:6" ht="15.75" customHeight="1">
      <c r="A57" s="99" t="s">
        <v>88</v>
      </c>
      <c r="B57" s="100"/>
      <c r="C57" s="101" t="s">
        <v>115</v>
      </c>
      <c r="D57" s="54">
        <v>278286.01</v>
      </c>
      <c r="E57" s="55">
        <v>240114.61</v>
      </c>
      <c r="F57" s="57">
        <f t="shared" si="1"/>
        <v>38171.40000000002</v>
      </c>
    </row>
    <row r="58" spans="1:6" ht="24" customHeight="1">
      <c r="A58" s="99" t="s">
        <v>90</v>
      </c>
      <c r="B58" s="100"/>
      <c r="C58" s="101" t="s">
        <v>116</v>
      </c>
      <c r="D58" s="54">
        <v>861847.44</v>
      </c>
      <c r="E58" s="55">
        <v>861847.44</v>
      </c>
      <c r="F58" s="57">
        <f t="shared" si="1"/>
        <v>0</v>
      </c>
    </row>
    <row r="59" spans="1:6" ht="15.75" customHeight="1">
      <c r="A59" s="99" t="s">
        <v>71</v>
      </c>
      <c r="B59" s="100"/>
      <c r="C59" s="101" t="s">
        <v>117</v>
      </c>
      <c r="D59" s="54">
        <v>2000</v>
      </c>
      <c r="E59" s="55">
        <v>2000</v>
      </c>
      <c r="F59" s="57">
        <f t="shared" si="1"/>
        <v>0</v>
      </c>
    </row>
    <row r="60" spans="1:6" ht="26.25" customHeight="1">
      <c r="A60" s="99" t="s">
        <v>90</v>
      </c>
      <c r="B60" s="100"/>
      <c r="C60" s="101" t="s">
        <v>118</v>
      </c>
      <c r="D60" s="54">
        <v>97312.72</v>
      </c>
      <c r="E60" s="55">
        <v>13971.25</v>
      </c>
      <c r="F60" s="57">
        <f t="shared" si="1"/>
        <v>83341.47</v>
      </c>
    </row>
    <row r="61" spans="1:6" ht="24.75" customHeight="1">
      <c r="A61" s="99" t="s">
        <v>84</v>
      </c>
      <c r="B61" s="100"/>
      <c r="C61" s="101" t="s">
        <v>119</v>
      </c>
      <c r="D61" s="54">
        <v>1147590</v>
      </c>
      <c r="E61" s="55">
        <v>537560</v>
      </c>
      <c r="F61" s="57">
        <f t="shared" si="1"/>
        <v>610030</v>
      </c>
    </row>
    <row r="62" spans="1:6" ht="15.75" customHeight="1">
      <c r="A62" s="99" t="s">
        <v>69</v>
      </c>
      <c r="B62" s="100"/>
      <c r="C62" s="101" t="s">
        <v>120</v>
      </c>
      <c r="D62" s="54">
        <v>106000</v>
      </c>
      <c r="E62" s="55">
        <v>65500</v>
      </c>
      <c r="F62" s="57">
        <f t="shared" si="1"/>
        <v>40500</v>
      </c>
    </row>
    <row r="63" spans="1:6" ht="15.75" customHeight="1">
      <c r="A63" s="99" t="s">
        <v>76</v>
      </c>
      <c r="B63" s="100"/>
      <c r="C63" s="101" t="s">
        <v>121</v>
      </c>
      <c r="D63" s="54">
        <v>12000</v>
      </c>
      <c r="E63" s="55">
        <v>12000</v>
      </c>
      <c r="F63" s="57">
        <f t="shared" si="1"/>
        <v>0</v>
      </c>
    </row>
    <row r="64" spans="1:6" ht="25.5" customHeight="1">
      <c r="A64" s="99" t="s">
        <v>84</v>
      </c>
      <c r="B64" s="100"/>
      <c r="C64" s="101" t="s">
        <v>122</v>
      </c>
      <c r="D64" s="54">
        <v>5000</v>
      </c>
      <c r="E64" s="55">
        <v>5000</v>
      </c>
      <c r="F64" s="57">
        <f t="shared" si="1"/>
        <v>0</v>
      </c>
    </row>
    <row r="65" spans="1:6" ht="24.75" customHeight="1">
      <c r="A65" s="99" t="s">
        <v>78</v>
      </c>
      <c r="B65" s="100"/>
      <c r="C65" s="101" t="s">
        <v>123</v>
      </c>
      <c r="D65" s="54">
        <v>63000</v>
      </c>
      <c r="E65" s="55">
        <v>63000</v>
      </c>
      <c r="F65" s="57">
        <f t="shared" si="1"/>
        <v>0</v>
      </c>
    </row>
    <row r="66" spans="1:6" ht="35.25" customHeight="1">
      <c r="A66" s="99" t="s">
        <v>124</v>
      </c>
      <c r="B66" s="100"/>
      <c r="C66" s="101" t="s">
        <v>125</v>
      </c>
      <c r="D66" s="54">
        <v>11831150.66</v>
      </c>
      <c r="E66" s="55">
        <v>10959997.53</v>
      </c>
      <c r="F66" s="57">
        <f t="shared" si="1"/>
        <v>871153.1300000008</v>
      </c>
    </row>
    <row r="67" spans="1:6" ht="37.5" customHeight="1">
      <c r="A67" s="99" t="s">
        <v>124</v>
      </c>
      <c r="B67" s="100"/>
      <c r="C67" s="101" t="s">
        <v>126</v>
      </c>
      <c r="D67" s="54">
        <v>15000</v>
      </c>
      <c r="E67" s="55">
        <v>15000</v>
      </c>
      <c r="F67" s="57">
        <f t="shared" si="1"/>
        <v>0</v>
      </c>
    </row>
    <row r="68" spans="1:6" ht="36.75" customHeight="1">
      <c r="A68" s="99" t="s">
        <v>127</v>
      </c>
      <c r="B68" s="100"/>
      <c r="C68" s="101" t="s">
        <v>128</v>
      </c>
      <c r="D68" s="54">
        <v>300000</v>
      </c>
      <c r="E68" s="55">
        <v>300000</v>
      </c>
      <c r="F68" s="57">
        <f t="shared" si="1"/>
        <v>0</v>
      </c>
    </row>
    <row r="69" spans="1:6" ht="25.5" customHeight="1">
      <c r="A69" s="99" t="s">
        <v>145</v>
      </c>
      <c r="B69" s="100"/>
      <c r="C69" s="101" t="s">
        <v>129</v>
      </c>
      <c r="D69" s="54">
        <v>40000</v>
      </c>
      <c r="E69" s="55">
        <v>0</v>
      </c>
      <c r="F69" s="57">
        <f t="shared" si="1"/>
        <v>40000</v>
      </c>
    </row>
    <row r="70" spans="1:6" ht="15.75" customHeight="1">
      <c r="A70" s="99" t="s">
        <v>61</v>
      </c>
      <c r="B70" s="100"/>
      <c r="C70" s="101" t="s">
        <v>130</v>
      </c>
      <c r="D70" s="54">
        <v>2917936.29</v>
      </c>
      <c r="E70" s="55">
        <v>2827490.36</v>
      </c>
      <c r="F70" s="57">
        <f aca="true" t="shared" si="2" ref="F70:F83">D70-E70</f>
        <v>90445.93000000017</v>
      </c>
    </row>
    <row r="71" spans="1:6" ht="26.25" customHeight="1">
      <c r="A71" s="99" t="s">
        <v>63</v>
      </c>
      <c r="B71" s="100"/>
      <c r="C71" s="101" t="s">
        <v>131</v>
      </c>
      <c r="D71" s="54">
        <v>944330.12</v>
      </c>
      <c r="E71" s="55">
        <v>844052.9</v>
      </c>
      <c r="F71" s="57">
        <f t="shared" si="2"/>
        <v>100277.21999999997</v>
      </c>
    </row>
    <row r="72" spans="1:6" ht="15.75" customHeight="1">
      <c r="A72" s="99" t="s">
        <v>67</v>
      </c>
      <c r="B72" s="100"/>
      <c r="C72" s="101" t="s">
        <v>132</v>
      </c>
      <c r="D72" s="54">
        <v>127303.1</v>
      </c>
      <c r="E72" s="55">
        <v>126073.1</v>
      </c>
      <c r="F72" s="57">
        <f t="shared" si="2"/>
        <v>1230</v>
      </c>
    </row>
    <row r="73" spans="1:6" ht="15.75" customHeight="1">
      <c r="A73" s="99" t="s">
        <v>69</v>
      </c>
      <c r="B73" s="100"/>
      <c r="C73" s="101" t="s">
        <v>133</v>
      </c>
      <c r="D73" s="54">
        <v>270</v>
      </c>
      <c r="E73" s="55">
        <v>270</v>
      </c>
      <c r="F73" s="57">
        <f t="shared" si="2"/>
        <v>0</v>
      </c>
    </row>
    <row r="74" spans="1:6" ht="15.75" customHeight="1">
      <c r="A74" s="99" t="s">
        <v>73</v>
      </c>
      <c r="B74" s="100"/>
      <c r="C74" s="101" t="s">
        <v>134</v>
      </c>
      <c r="D74" s="54">
        <v>11188.97</v>
      </c>
      <c r="E74" s="55">
        <v>6899.41</v>
      </c>
      <c r="F74" s="57">
        <f t="shared" si="2"/>
        <v>4289.5599999999995</v>
      </c>
    </row>
    <row r="75" spans="1:6" ht="15.75" customHeight="1">
      <c r="A75" s="99" t="s">
        <v>69</v>
      </c>
      <c r="B75" s="100"/>
      <c r="C75" s="101" t="s">
        <v>135</v>
      </c>
      <c r="D75" s="54">
        <v>48000</v>
      </c>
      <c r="E75" s="55">
        <v>48000</v>
      </c>
      <c r="F75" s="57">
        <f t="shared" si="2"/>
        <v>0</v>
      </c>
    </row>
    <row r="76" spans="1:6" ht="15.75" customHeight="1">
      <c r="A76" s="99" t="s">
        <v>88</v>
      </c>
      <c r="B76" s="100"/>
      <c r="C76" s="101" t="s">
        <v>136</v>
      </c>
      <c r="D76" s="54">
        <v>646428.16</v>
      </c>
      <c r="E76" s="55">
        <v>641988.1</v>
      </c>
      <c r="F76" s="57">
        <f t="shared" si="2"/>
        <v>4440.060000000056</v>
      </c>
    </row>
    <row r="77" spans="1:6" ht="25.5" customHeight="1">
      <c r="A77" s="99" t="s">
        <v>90</v>
      </c>
      <c r="B77" s="100"/>
      <c r="C77" s="101" t="s">
        <v>137</v>
      </c>
      <c r="D77" s="54">
        <v>158635.53</v>
      </c>
      <c r="E77" s="55">
        <v>155980.47</v>
      </c>
      <c r="F77" s="57">
        <f t="shared" si="2"/>
        <v>2655.0599999999977</v>
      </c>
    </row>
    <row r="78" spans="1:6" ht="15.75" customHeight="1">
      <c r="A78" s="99" t="s">
        <v>71</v>
      </c>
      <c r="B78" s="100"/>
      <c r="C78" s="101" t="s">
        <v>138</v>
      </c>
      <c r="D78" s="54">
        <v>210758</v>
      </c>
      <c r="E78" s="55">
        <v>196542</v>
      </c>
      <c r="F78" s="57">
        <f t="shared" si="2"/>
        <v>14216</v>
      </c>
    </row>
    <row r="79" spans="1:6" ht="15.75" customHeight="1">
      <c r="A79" s="99" t="s">
        <v>76</v>
      </c>
      <c r="B79" s="100"/>
      <c r="C79" s="101" t="s">
        <v>139</v>
      </c>
      <c r="D79" s="54">
        <v>70000</v>
      </c>
      <c r="E79" s="55">
        <v>70000</v>
      </c>
      <c r="F79" s="57">
        <f t="shared" si="2"/>
        <v>0</v>
      </c>
    </row>
    <row r="80" spans="1:6" ht="25.5" customHeight="1">
      <c r="A80" s="99" t="s">
        <v>84</v>
      </c>
      <c r="B80" s="100"/>
      <c r="C80" s="101" t="s">
        <v>140</v>
      </c>
      <c r="D80" s="54">
        <v>1411639.19</v>
      </c>
      <c r="E80" s="55">
        <v>893013.19</v>
      </c>
      <c r="F80" s="57">
        <f t="shared" si="2"/>
        <v>518626</v>
      </c>
    </row>
    <row r="81" spans="1:6" ht="25.5" customHeight="1">
      <c r="A81" s="99" t="s">
        <v>78</v>
      </c>
      <c r="B81" s="100"/>
      <c r="C81" s="101" t="s">
        <v>141</v>
      </c>
      <c r="D81" s="54">
        <v>24315</v>
      </c>
      <c r="E81" s="55">
        <v>13755</v>
      </c>
      <c r="F81" s="57">
        <f t="shared" si="2"/>
        <v>10560</v>
      </c>
    </row>
    <row r="82" spans="1:6" ht="15.75" customHeight="1">
      <c r="A82" s="99" t="s">
        <v>76</v>
      </c>
      <c r="B82" s="100"/>
      <c r="C82" s="101" t="s">
        <v>142</v>
      </c>
      <c r="D82" s="54">
        <v>2000</v>
      </c>
      <c r="E82" s="55">
        <v>0</v>
      </c>
      <c r="F82" s="57">
        <f t="shared" si="2"/>
        <v>2000</v>
      </c>
    </row>
    <row r="83" spans="1:6" ht="39.75" customHeight="1">
      <c r="A83" s="99" t="s">
        <v>143</v>
      </c>
      <c r="B83" s="100"/>
      <c r="C83" s="101" t="s">
        <v>144</v>
      </c>
      <c r="D83" s="54">
        <v>33894560</v>
      </c>
      <c r="E83" s="55">
        <v>33894560</v>
      </c>
      <c r="F83" s="57">
        <f t="shared" si="2"/>
        <v>0</v>
      </c>
    </row>
    <row r="84" spans="1:6" ht="26.25" customHeight="1" thickBot="1">
      <c r="A84" s="35" t="s">
        <v>59</v>
      </c>
      <c r="B84" s="50">
        <v>450</v>
      </c>
      <c r="C84" s="48" t="s">
        <v>26</v>
      </c>
      <c r="D84" s="58">
        <f>Лист1!D18-Лист2!D11</f>
        <v>-3929028.2600000054</v>
      </c>
      <c r="E84" s="59">
        <f>Лист1!E18-Лист2!E11</f>
        <v>750945.7500000149</v>
      </c>
      <c r="F84" s="85" t="s">
        <v>26</v>
      </c>
    </row>
  </sheetData>
  <sheetProtection/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1">
      <selection activeCell="C40" sqref="C40"/>
    </sheetView>
  </sheetViews>
  <sheetFormatPr defaultColWidth="9.00390625" defaultRowHeight="12.75"/>
  <cols>
    <col min="1" max="1" width="28.625" style="3" customWidth="1"/>
    <col min="2" max="2" width="4.625" style="3" customWidth="1"/>
    <col min="3" max="3" width="18.875" style="3" customWidth="1"/>
    <col min="4" max="4" width="14.75390625" style="1" customWidth="1"/>
    <col min="5" max="5" width="14.875" style="1" customWidth="1"/>
    <col min="6" max="6" width="14.125" style="0" customWidth="1"/>
  </cols>
  <sheetData>
    <row r="1" spans="3:6" ht="15">
      <c r="C1" s="96" t="s">
        <v>51</v>
      </c>
      <c r="D1" s="13"/>
      <c r="F1" s="90" t="s">
        <v>50</v>
      </c>
    </row>
    <row r="2" spans="1:6" ht="11.25" customHeight="1">
      <c r="A2" s="30"/>
      <c r="B2" s="37"/>
      <c r="C2" s="16"/>
      <c r="D2" s="17"/>
      <c r="E2" s="17"/>
      <c r="F2" s="18"/>
    </row>
    <row r="3" spans="1:6" ht="12.75">
      <c r="A3" s="8"/>
      <c r="B3" s="9"/>
      <c r="C3" s="26" t="s">
        <v>10</v>
      </c>
      <c r="D3" s="7" t="s">
        <v>38</v>
      </c>
      <c r="E3" s="28"/>
      <c r="F3" s="19"/>
    </row>
    <row r="4" spans="1:6" ht="10.5" customHeight="1">
      <c r="A4" s="33"/>
      <c r="B4" s="9" t="s">
        <v>12</v>
      </c>
      <c r="C4" s="9" t="s">
        <v>11</v>
      </c>
      <c r="D4" s="7" t="s">
        <v>48</v>
      </c>
      <c r="E4" s="7" t="s">
        <v>28</v>
      </c>
      <c r="F4" s="19" t="s">
        <v>4</v>
      </c>
    </row>
    <row r="5" spans="1:6" ht="10.5" customHeight="1">
      <c r="A5" s="9" t="s">
        <v>7</v>
      </c>
      <c r="B5" s="9" t="s">
        <v>13</v>
      </c>
      <c r="C5" s="26" t="s">
        <v>52</v>
      </c>
      <c r="D5" s="7" t="s">
        <v>5</v>
      </c>
      <c r="E5" s="7"/>
      <c r="F5" s="19" t="s">
        <v>5</v>
      </c>
    </row>
    <row r="6" spans="1:6" ht="9.75" customHeight="1">
      <c r="A6" s="8"/>
      <c r="B6" s="9" t="s">
        <v>14</v>
      </c>
      <c r="C6" s="26" t="s">
        <v>34</v>
      </c>
      <c r="D6" s="7"/>
      <c r="E6" s="7"/>
      <c r="F6" s="19"/>
    </row>
    <row r="7" spans="1:6" ht="10.5" customHeight="1">
      <c r="A7" s="8"/>
      <c r="B7" s="9"/>
      <c r="C7" s="9" t="s">
        <v>35</v>
      </c>
      <c r="D7" s="7"/>
      <c r="E7" s="7"/>
      <c r="F7" s="19"/>
    </row>
    <row r="8" spans="1:6" ht="9.75" customHeight="1" thickBot="1">
      <c r="A8" s="5">
        <v>1</v>
      </c>
      <c r="B8" s="12">
        <v>2</v>
      </c>
      <c r="C8" s="12">
        <v>3</v>
      </c>
      <c r="D8" s="6" t="s">
        <v>2</v>
      </c>
      <c r="E8" s="6" t="s">
        <v>3</v>
      </c>
      <c r="F8" s="20" t="s">
        <v>9</v>
      </c>
    </row>
    <row r="9" spans="1:6" ht="22.5">
      <c r="A9" s="10" t="s">
        <v>53</v>
      </c>
      <c r="B9" s="38" t="s">
        <v>18</v>
      </c>
      <c r="C9" s="40" t="s">
        <v>26</v>
      </c>
      <c r="D9" s="64">
        <f>SUM(D11,D18,D22)</f>
        <v>3929028.2600000054</v>
      </c>
      <c r="E9" s="64">
        <f>SUM(E11,E18,E22)</f>
        <v>-750945.7500000149</v>
      </c>
      <c r="F9" s="65">
        <f>D9-E9</f>
        <v>4679974.01000002</v>
      </c>
    </row>
    <row r="10" spans="1:6" ht="18.75" customHeight="1">
      <c r="A10" s="41" t="s">
        <v>21</v>
      </c>
      <c r="B10" s="42"/>
      <c r="C10" s="46"/>
      <c r="D10" s="66"/>
      <c r="E10" s="84"/>
      <c r="F10" s="67"/>
    </row>
    <row r="11" spans="1:6" ht="22.5">
      <c r="A11" s="10" t="s">
        <v>54</v>
      </c>
      <c r="B11" s="45" t="s">
        <v>22</v>
      </c>
      <c r="C11" s="2" t="s">
        <v>26</v>
      </c>
      <c r="D11" s="64"/>
      <c r="E11" s="83"/>
      <c r="F11" s="68">
        <f aca="true" t="shared" si="0" ref="F11:F22">D11-E11</f>
        <v>0</v>
      </c>
    </row>
    <row r="12" spans="1:6" ht="9.75" customHeight="1">
      <c r="A12" s="41" t="s">
        <v>20</v>
      </c>
      <c r="B12" s="42"/>
      <c r="C12" s="43"/>
      <c r="D12" s="66"/>
      <c r="E12" s="84"/>
      <c r="F12" s="67"/>
    </row>
    <row r="13" spans="1:6" ht="10.5" customHeight="1">
      <c r="A13" s="10"/>
      <c r="B13" s="44"/>
      <c r="C13" s="2"/>
      <c r="D13" s="64"/>
      <c r="E13" s="83"/>
      <c r="F13" s="68">
        <f t="shared" si="0"/>
        <v>0</v>
      </c>
    </row>
    <row r="14" spans="1:6" ht="16.5" customHeight="1">
      <c r="A14" s="10"/>
      <c r="B14" s="44"/>
      <c r="C14" s="2"/>
      <c r="D14" s="64"/>
      <c r="E14" s="83"/>
      <c r="F14" s="68">
        <f t="shared" si="0"/>
        <v>0</v>
      </c>
    </row>
    <row r="15" spans="1:6" ht="16.5" customHeight="1">
      <c r="A15" s="10"/>
      <c r="B15" s="39"/>
      <c r="C15" s="2"/>
      <c r="D15" s="64"/>
      <c r="E15" s="83"/>
      <c r="F15" s="68">
        <f t="shared" si="0"/>
        <v>0</v>
      </c>
    </row>
    <row r="16" spans="1:6" ht="16.5" customHeight="1">
      <c r="A16" s="10"/>
      <c r="B16" s="39"/>
      <c r="C16" s="2"/>
      <c r="D16" s="64"/>
      <c r="E16" s="83"/>
      <c r="F16" s="68">
        <f t="shared" si="0"/>
        <v>0</v>
      </c>
    </row>
    <row r="17" spans="1:6" ht="16.5" customHeight="1">
      <c r="A17" s="10"/>
      <c r="B17" s="45"/>
      <c r="C17" s="2"/>
      <c r="D17" s="64"/>
      <c r="E17" s="83"/>
      <c r="F17" s="68">
        <f t="shared" si="0"/>
        <v>0</v>
      </c>
    </row>
    <row r="18" spans="1:6" ht="22.5">
      <c r="A18" s="10" t="s">
        <v>55</v>
      </c>
      <c r="B18" s="45" t="s">
        <v>44</v>
      </c>
      <c r="C18" s="2" t="s">
        <v>26</v>
      </c>
      <c r="D18" s="64"/>
      <c r="E18" s="83"/>
      <c r="F18" s="68">
        <f t="shared" si="0"/>
        <v>0</v>
      </c>
    </row>
    <row r="19" spans="1:6" ht="9.75" customHeight="1">
      <c r="A19" s="41" t="s">
        <v>20</v>
      </c>
      <c r="B19" s="42"/>
      <c r="C19" s="43"/>
      <c r="D19" s="66"/>
      <c r="E19" s="84"/>
      <c r="F19" s="67"/>
    </row>
    <row r="20" spans="1:6" ht="16.5" customHeight="1">
      <c r="A20" s="10"/>
      <c r="B20" s="44"/>
      <c r="C20" s="2"/>
      <c r="D20" s="64"/>
      <c r="E20" s="83"/>
      <c r="F20" s="68">
        <f t="shared" si="0"/>
        <v>0</v>
      </c>
    </row>
    <row r="21" spans="1:6" ht="16.5" customHeight="1">
      <c r="A21" s="10"/>
      <c r="B21" s="45"/>
      <c r="C21" s="2"/>
      <c r="D21" s="64"/>
      <c r="E21" s="83"/>
      <c r="F21" s="68">
        <f t="shared" si="0"/>
        <v>0</v>
      </c>
    </row>
    <row r="22" spans="1:6" ht="21" customHeight="1">
      <c r="A22" s="10" t="s">
        <v>25</v>
      </c>
      <c r="B22" s="39" t="s">
        <v>19</v>
      </c>
      <c r="C22" s="2"/>
      <c r="D22" s="64">
        <f>SUM(D23,D25)</f>
        <v>3929028.2600000054</v>
      </c>
      <c r="E22" s="64">
        <f>SUM(E23,E25)</f>
        <v>-750945.7500000149</v>
      </c>
      <c r="F22" s="69">
        <f t="shared" si="0"/>
        <v>4679974.01000002</v>
      </c>
    </row>
    <row r="23" spans="1:6" ht="22.5">
      <c r="A23" s="10" t="s">
        <v>40</v>
      </c>
      <c r="B23" s="39" t="s">
        <v>23</v>
      </c>
      <c r="C23" s="2"/>
      <c r="D23" s="64">
        <f>-Лист1!D18</f>
        <v>-74753381.89</v>
      </c>
      <c r="E23" s="64">
        <f>-Лист1!E18</f>
        <v>-74041966.35000001</v>
      </c>
      <c r="F23" s="69" t="s">
        <v>26</v>
      </c>
    </row>
    <row r="24" spans="1:6" ht="20.25" customHeight="1">
      <c r="A24" s="10"/>
      <c r="B24" s="42"/>
      <c r="C24" s="2"/>
      <c r="D24" s="64"/>
      <c r="E24" s="83"/>
      <c r="F24" s="69" t="s">
        <v>26</v>
      </c>
    </row>
    <row r="25" spans="1:6" ht="25.5" customHeight="1">
      <c r="A25" s="10" t="s">
        <v>41</v>
      </c>
      <c r="B25" s="39" t="s">
        <v>24</v>
      </c>
      <c r="C25" s="2"/>
      <c r="D25" s="64">
        <f>Лист2!D11</f>
        <v>78682410.15</v>
      </c>
      <c r="E25" s="64">
        <f>Лист2!E11</f>
        <v>73291020.6</v>
      </c>
      <c r="F25" s="69" t="s">
        <v>26</v>
      </c>
    </row>
    <row r="26" spans="1:6" ht="21.75" customHeight="1" thickBot="1">
      <c r="A26" s="95"/>
      <c r="B26" s="91"/>
      <c r="C26" s="48"/>
      <c r="D26" s="92"/>
      <c r="E26" s="93"/>
      <c r="F26" s="94" t="s">
        <v>26</v>
      </c>
    </row>
    <row r="27" spans="1:6" ht="12.75">
      <c r="A27" s="41"/>
      <c r="B27" s="47"/>
      <c r="C27" s="25"/>
      <c r="D27" s="25"/>
      <c r="E27" s="25"/>
      <c r="F27" s="25"/>
    </row>
    <row r="28" spans="1:6" ht="7.5" customHeight="1">
      <c r="A28" s="32"/>
      <c r="B28" s="32"/>
      <c r="C28" s="25"/>
      <c r="D28" s="25"/>
      <c r="E28" s="25"/>
      <c r="F28" s="25"/>
    </row>
    <row r="29" spans="1:6" ht="28.5" customHeight="1">
      <c r="A29" s="112" t="s">
        <v>189</v>
      </c>
      <c r="B29" s="112"/>
      <c r="C29" s="53"/>
      <c r="D29" s="113" t="s">
        <v>195</v>
      </c>
      <c r="E29" s="113"/>
      <c r="F29" s="25"/>
    </row>
    <row r="30" spans="2:6" ht="10.5" customHeight="1">
      <c r="B30" s="47"/>
      <c r="C30" s="108" t="s">
        <v>191</v>
      </c>
      <c r="D30" s="114" t="s">
        <v>192</v>
      </c>
      <c r="E30" s="114"/>
      <c r="F30" s="25"/>
    </row>
    <row r="31" spans="1:6" ht="6" customHeight="1">
      <c r="A31" s="14"/>
      <c r="B31" s="47"/>
      <c r="C31" s="25"/>
      <c r="D31" s="25"/>
      <c r="E31" s="25"/>
      <c r="F31" s="25"/>
    </row>
    <row r="32" spans="1:6" ht="17.25" customHeight="1">
      <c r="A32" s="112" t="s">
        <v>190</v>
      </c>
      <c r="B32" s="112"/>
      <c r="C32" s="53"/>
      <c r="D32" s="113" t="s">
        <v>196</v>
      </c>
      <c r="E32" s="113"/>
      <c r="F32" s="25"/>
    </row>
    <row r="33" spans="2:6" ht="10.5" customHeight="1">
      <c r="B33" s="47"/>
      <c r="C33" s="108" t="s">
        <v>191</v>
      </c>
      <c r="D33" s="114" t="s">
        <v>192</v>
      </c>
      <c r="E33" s="114"/>
      <c r="F33" s="25"/>
    </row>
    <row r="34" spans="4:6" ht="10.5" customHeight="1">
      <c r="D34" s="11"/>
      <c r="E34" s="11"/>
      <c r="F34" s="11"/>
    </row>
    <row r="35" spans="1:6" ht="12.75" customHeight="1">
      <c r="A35" s="14" t="s">
        <v>194</v>
      </c>
      <c r="B35" s="111" t="s">
        <v>193</v>
      </c>
      <c r="C35" s="111"/>
      <c r="D35" s="11"/>
      <c r="E35" s="11"/>
      <c r="F35" s="11"/>
    </row>
    <row r="36" spans="1:6" ht="9.75" customHeight="1">
      <c r="A36" s="14" t="s">
        <v>15</v>
      </c>
      <c r="B36" s="14"/>
      <c r="C36" s="13"/>
      <c r="D36" s="11"/>
      <c r="E36" s="11"/>
      <c r="F36" s="11"/>
    </row>
    <row r="37" spans="1:6" ht="11.25" customHeight="1">
      <c r="A37" s="14"/>
      <c r="B37" s="14"/>
      <c r="C37" s="22"/>
      <c r="D37" s="11"/>
      <c r="E37" s="11"/>
      <c r="F37" s="49"/>
    </row>
    <row r="38" spans="1:6" ht="17.25" customHeight="1">
      <c r="A38" s="14" t="s">
        <v>197</v>
      </c>
      <c r="D38" s="11"/>
      <c r="E38" s="11"/>
      <c r="F38" s="49"/>
    </row>
    <row r="39" spans="4:6" ht="9.75" customHeight="1">
      <c r="D39" s="11"/>
      <c r="E39" s="11"/>
      <c r="F39" s="49"/>
    </row>
    <row r="40" spans="1:6" ht="12.75" customHeight="1">
      <c r="A40" s="22"/>
      <c r="B40" s="22"/>
      <c r="C40" s="4"/>
      <c r="D40" s="23"/>
      <c r="E40" s="23"/>
      <c r="F40" s="23"/>
    </row>
  </sheetData>
  <sheetProtection/>
  <mergeCells count="7">
    <mergeCell ref="B35:C35"/>
    <mergeCell ref="A29:B29"/>
    <mergeCell ref="D29:E29"/>
    <mergeCell ref="A32:B32"/>
    <mergeCell ref="D32:E32"/>
    <mergeCell ref="D33:E33"/>
    <mergeCell ref="D30:E30"/>
  </mergeCells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Admin</cp:lastModifiedBy>
  <cp:lastPrinted>2015-01-21T04:09:01Z</cp:lastPrinted>
  <dcterms:created xsi:type="dcterms:W3CDTF">1999-06-18T11:49:53Z</dcterms:created>
  <dcterms:modified xsi:type="dcterms:W3CDTF">2015-01-21T04:09:04Z</dcterms:modified>
  <cp:category/>
  <cp:version/>
  <cp:contentType/>
  <cp:contentStatus/>
</cp:coreProperties>
</file>